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\H\過去\過去フォルダ\家関連\"/>
    </mc:Choice>
  </mc:AlternateContent>
  <xr:revisionPtr revIDLastSave="0" documentId="13_ncr:1_{A5A7F6E5-9ACD-4F81-A72D-1F61718E2B9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F10" i="1"/>
  <c r="H10" i="1"/>
  <c r="F7" i="1" l="1"/>
  <c r="D10" i="1" s="1"/>
  <c r="H13" i="1" s="1"/>
  <c r="D13" i="1" l="1"/>
  <c r="D7" i="1"/>
</calcChain>
</file>

<file path=xl/sharedStrings.xml><?xml version="1.0" encoding="utf-8"?>
<sst xmlns="http://schemas.openxmlformats.org/spreadsheetml/2006/main" count="30" uniqueCount="22">
  <si>
    <t>万円</t>
    <rPh sb="0" eb="2">
      <t>マンエン</t>
    </rPh>
    <phoneticPr fontId="2"/>
  </si>
  <si>
    <t>土地の価格</t>
    <rPh sb="0" eb="2">
      <t>トチ</t>
    </rPh>
    <rPh sb="3" eb="5">
      <t>カカク</t>
    </rPh>
    <phoneticPr fontId="2"/>
  </si>
  <si>
    <t>箱の価格</t>
    <rPh sb="0" eb="1">
      <t>ハコ</t>
    </rPh>
    <rPh sb="2" eb="4">
      <t>カカク</t>
    </rPh>
    <phoneticPr fontId="2"/>
  </si>
  <si>
    <t>金利</t>
    <rPh sb="0" eb="2">
      <t>キンリ</t>
    </rPh>
    <phoneticPr fontId="2"/>
  </si>
  <si>
    <t>支払い年数</t>
    <rPh sb="0" eb="2">
      <t>シハラ</t>
    </rPh>
    <rPh sb="3" eb="5">
      <t>ネンスウ</t>
    </rPh>
    <phoneticPr fontId="2"/>
  </si>
  <si>
    <t>年</t>
    <rPh sb="0" eb="1">
      <t>ネン</t>
    </rPh>
    <phoneticPr fontId="2"/>
  </si>
  <si>
    <t>ボーナス</t>
    <phoneticPr fontId="2"/>
  </si>
  <si>
    <t>支払い月数</t>
    <rPh sb="0" eb="2">
      <t>シハラ</t>
    </rPh>
    <rPh sb="3" eb="5">
      <t>ツキスウ</t>
    </rPh>
    <phoneticPr fontId="2"/>
  </si>
  <si>
    <t>ヶ月</t>
    <rPh sb="1" eb="2">
      <t>ゲツ</t>
    </rPh>
    <phoneticPr fontId="2"/>
  </si>
  <si>
    <t>月返済額</t>
    <rPh sb="0" eb="1">
      <t>ツキ</t>
    </rPh>
    <rPh sb="1" eb="3">
      <t>ヘンサイ</t>
    </rPh>
    <rPh sb="3" eb="4">
      <t>ガク</t>
    </rPh>
    <phoneticPr fontId="2"/>
  </si>
  <si>
    <t>合計返済額</t>
    <rPh sb="0" eb="2">
      <t>ゴウケイ</t>
    </rPh>
    <rPh sb="2" eb="4">
      <t>ヘンサイ</t>
    </rPh>
    <rPh sb="4" eb="5">
      <t>ガク</t>
    </rPh>
    <phoneticPr fontId="2"/>
  </si>
  <si>
    <t>返済可能？</t>
    <rPh sb="0" eb="2">
      <t>ヘンサイ</t>
    </rPh>
    <rPh sb="2" eb="4">
      <t>カノウ</t>
    </rPh>
    <phoneticPr fontId="2"/>
  </si>
  <si>
    <t>頭金</t>
    <rPh sb="0" eb="2">
      <t>アタマキン</t>
    </rPh>
    <phoneticPr fontId="2"/>
  </si>
  <si>
    <t>月の支払い</t>
    <rPh sb="0" eb="1">
      <t>ツキ</t>
    </rPh>
    <rPh sb="2" eb="4">
      <t>シハラ</t>
    </rPh>
    <phoneticPr fontId="2"/>
  </si>
  <si>
    <t>※元利金等</t>
    <rPh sb="1" eb="5">
      <t>ガンリキントウ</t>
    </rPh>
    <phoneticPr fontId="2"/>
  </si>
  <si>
    <t>部分のみ数字を入力ください</t>
    <rPh sb="0" eb="2">
      <t>ブブン</t>
    </rPh>
    <rPh sb="4" eb="6">
      <t>スウジ</t>
    </rPh>
    <rPh sb="7" eb="9">
      <t>ニュウリョク</t>
    </rPh>
    <phoneticPr fontId="2"/>
  </si>
  <si>
    <r>
      <t>住宅ローン返済シミュレーション</t>
    </r>
    <r>
      <rPr>
        <b/>
        <sz val="11"/>
        <color theme="1"/>
        <rFont val="Meiryo UI"/>
        <family val="3"/>
        <charset val="128"/>
      </rPr>
      <t>「支払いくん」</t>
    </r>
    <rPh sb="0" eb="2">
      <t>ジュウタク</t>
    </rPh>
    <rPh sb="5" eb="7">
      <t>ヘンサイ</t>
    </rPh>
    <rPh sb="16" eb="18">
      <t>シハラ</t>
    </rPh>
    <phoneticPr fontId="2"/>
  </si>
  <si>
    <t>家の総額</t>
    <rPh sb="0" eb="1">
      <t>イエ</t>
    </rPh>
    <rPh sb="2" eb="4">
      <t>ソウガク</t>
    </rPh>
    <phoneticPr fontId="2"/>
  </si>
  <si>
    <t>仮定年間返済額</t>
    <rPh sb="0" eb="2">
      <t>カテイ</t>
    </rPh>
    <rPh sb="2" eb="4">
      <t>ネンカン</t>
    </rPh>
    <rPh sb="4" eb="6">
      <t>ヘンサイ</t>
    </rPh>
    <rPh sb="6" eb="7">
      <t>ガク</t>
    </rPh>
    <phoneticPr fontId="2"/>
  </si>
  <si>
    <t>必要年間返済額</t>
    <rPh sb="0" eb="2">
      <t>ヒツヨウ</t>
    </rPh>
    <rPh sb="2" eb="3">
      <t>ネン</t>
    </rPh>
    <rPh sb="3" eb="4">
      <t>カン</t>
    </rPh>
    <rPh sb="4" eb="6">
      <t>ヘンサイ</t>
    </rPh>
    <rPh sb="6" eb="7">
      <t>ガク</t>
    </rPh>
    <phoneticPr fontId="2"/>
  </si>
  <si>
    <t>仮合計返済金額</t>
    <rPh sb="0" eb="1">
      <t>カリ</t>
    </rPh>
    <rPh sb="1" eb="3">
      <t>ゴウケイ</t>
    </rPh>
    <rPh sb="3" eb="5">
      <t>ヘンサイ</t>
    </rPh>
    <rPh sb="5" eb="7">
      <t>キンガク</t>
    </rPh>
    <phoneticPr fontId="2"/>
  </si>
  <si>
    <t>万円</t>
    <rPh sb="0" eb="2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</si>
</sst>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00000000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10" fontId="3" fillId="2" borderId="1" xfId="1" applyNumberFormat="1" applyFont="1" applyFill="1" applyBorder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" fontId="3" fillId="0" borderId="0" xfId="0" applyNumberFormat="1" applyFont="1">
      <alignment vertical="center"/>
    </xf>
    <xf numFmtId="0" fontId="3" fillId="3" borderId="0" xfId="0" applyFont="1" applyFill="1">
      <alignment vertical="center"/>
    </xf>
    <xf numFmtId="0" fontId="3" fillId="3" borderId="1" xfId="0" applyFont="1" applyFill="1" applyBorder="1">
      <alignment vertical="center"/>
    </xf>
    <xf numFmtId="1" fontId="3" fillId="3" borderId="1" xfId="0" applyNumberFormat="1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7</xdr:row>
      <xdr:rowOff>142874</xdr:rowOff>
    </xdr:from>
    <xdr:to>
      <xdr:col>8</xdr:col>
      <xdr:colOff>371475</xdr:colOff>
      <xdr:row>13</xdr:row>
      <xdr:rowOff>76199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36A61DA-6D26-CCFB-E560-B95BB1977FB5}"/>
            </a:ext>
          </a:extLst>
        </xdr:cNvPr>
        <xdr:cNvSpPr/>
      </xdr:nvSpPr>
      <xdr:spPr>
        <a:xfrm>
          <a:off x="1952625" y="1581149"/>
          <a:ext cx="4629150" cy="1171575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2"/>
  <sheetViews>
    <sheetView showGridLines="0" tabSelected="1" zoomScaleNormal="100" workbookViewId="0">
      <selection activeCell="B8" sqref="B8"/>
    </sheetView>
  </sheetViews>
  <sheetFormatPr defaultRowHeight="15.75" x14ac:dyDescent="0.15"/>
  <cols>
    <col min="1" max="3" width="9" style="1"/>
    <col min="4" max="4" width="9.125" style="1" customWidth="1"/>
    <col min="5" max="7" width="9" style="1"/>
    <col min="8" max="8" width="18.375" style="1" bestFit="1" customWidth="1"/>
    <col min="9" max="16384" width="9" style="1"/>
  </cols>
  <sheetData>
    <row r="1" spans="2:9" x14ac:dyDescent="0.15">
      <c r="B1" s="7" t="s">
        <v>16</v>
      </c>
      <c r="C1" s="7"/>
      <c r="D1" s="7"/>
      <c r="E1" s="7"/>
      <c r="F1" s="7"/>
      <c r="G1" s="7"/>
      <c r="H1" s="7" t="s">
        <v>15</v>
      </c>
      <c r="I1" s="7"/>
    </row>
    <row r="2" spans="2:9" x14ac:dyDescent="0.15">
      <c r="B2" s="7"/>
      <c r="C2" s="7"/>
      <c r="D2" s="7"/>
      <c r="E2" s="7"/>
      <c r="F2" s="7"/>
      <c r="G2" s="7"/>
      <c r="H2" s="7"/>
      <c r="I2" s="7"/>
    </row>
    <row r="3" spans="2:9" ht="16.5" thickBot="1" x14ac:dyDescent="0.2">
      <c r="B3" s="7" t="s">
        <v>1</v>
      </c>
      <c r="C3" s="7"/>
      <c r="D3" s="7" t="s">
        <v>3</v>
      </c>
      <c r="E3" s="7"/>
      <c r="F3" s="7" t="s">
        <v>4</v>
      </c>
      <c r="G3" s="7"/>
      <c r="H3" s="7" t="s">
        <v>13</v>
      </c>
      <c r="I3" s="7"/>
    </row>
    <row r="4" spans="2:9" ht="16.5" thickBot="1" x14ac:dyDescent="0.2">
      <c r="B4" s="2">
        <v>1000</v>
      </c>
      <c r="C4" s="7" t="s">
        <v>0</v>
      </c>
      <c r="D4" s="3">
        <v>8.0000000000000002E-3</v>
      </c>
      <c r="E4" s="7"/>
      <c r="F4" s="2">
        <v>35</v>
      </c>
      <c r="G4" s="7" t="s">
        <v>5</v>
      </c>
      <c r="H4" s="2">
        <v>8</v>
      </c>
      <c r="I4" s="7" t="s">
        <v>0</v>
      </c>
    </row>
    <row r="5" spans="2:9" x14ac:dyDescent="0.15">
      <c r="B5" s="7"/>
      <c r="C5" s="7"/>
      <c r="D5" s="7"/>
      <c r="E5" s="7"/>
      <c r="F5" s="7"/>
      <c r="G5" s="7"/>
      <c r="H5" s="7"/>
      <c r="I5" s="7"/>
    </row>
    <row r="6" spans="2:9" ht="16.5" thickBot="1" x14ac:dyDescent="0.2">
      <c r="B6" s="7" t="s">
        <v>2</v>
      </c>
      <c r="C6" s="7"/>
      <c r="D6" s="7" t="s">
        <v>9</v>
      </c>
      <c r="E6" s="7"/>
      <c r="F6" s="7" t="s">
        <v>7</v>
      </c>
      <c r="G6" s="7"/>
      <c r="H6" s="7" t="s">
        <v>6</v>
      </c>
      <c r="I6" s="7"/>
    </row>
    <row r="7" spans="2:9" ht="16.5" thickBot="1" x14ac:dyDescent="0.2">
      <c r="B7" s="2">
        <v>2540</v>
      </c>
      <c r="C7" s="7" t="s">
        <v>0</v>
      </c>
      <c r="D7" s="9">
        <f>PMT($D$4/12,$F$7,$B$13*10000,0)*-1</f>
        <v>96663.572115287752</v>
      </c>
      <c r="E7" s="7"/>
      <c r="F7" s="8">
        <f>+F4*12</f>
        <v>420</v>
      </c>
      <c r="G7" s="7" t="s">
        <v>8</v>
      </c>
      <c r="H7" s="2">
        <v>10</v>
      </c>
      <c r="I7" s="7" t="s">
        <v>0</v>
      </c>
    </row>
    <row r="8" spans="2:9" x14ac:dyDescent="0.15">
      <c r="B8" s="7"/>
      <c r="C8" s="7"/>
      <c r="D8" s="7"/>
      <c r="E8" s="7"/>
      <c r="F8" s="7"/>
      <c r="G8" s="7"/>
      <c r="H8" s="7"/>
      <c r="I8" s="7"/>
    </row>
    <row r="9" spans="2:9" ht="16.5" thickBot="1" x14ac:dyDescent="0.2">
      <c r="B9" s="7" t="s">
        <v>12</v>
      </c>
      <c r="C9" s="7"/>
      <c r="D9" s="7" t="s">
        <v>19</v>
      </c>
      <c r="E9" s="7"/>
      <c r="F9" s="7" t="s">
        <v>20</v>
      </c>
      <c r="G9" s="7"/>
      <c r="H9" s="7" t="s">
        <v>18</v>
      </c>
      <c r="I9" s="7"/>
    </row>
    <row r="10" spans="2:9" ht="16.5" thickBot="1" x14ac:dyDescent="0.2">
      <c r="B10" s="2"/>
      <c r="C10" s="7" t="s">
        <v>21</v>
      </c>
      <c r="D10" s="10">
        <f>PMT($D$4/12,$F$7,$B$13*10000,0)*12/(-10000)</f>
        <v>115.9962865383453</v>
      </c>
      <c r="E10" s="7" t="s">
        <v>0</v>
      </c>
      <c r="F10" s="8">
        <f>+H10*F4</f>
        <v>4060</v>
      </c>
      <c r="G10" s="7" t="s">
        <v>21</v>
      </c>
      <c r="H10" s="8">
        <f>+H4*12+H7*2</f>
        <v>116</v>
      </c>
      <c r="I10" s="7" t="s">
        <v>0</v>
      </c>
    </row>
    <row r="11" spans="2:9" x14ac:dyDescent="0.15">
      <c r="B11" s="7"/>
      <c r="C11" s="7"/>
      <c r="D11" s="7"/>
      <c r="E11" s="7"/>
      <c r="F11" s="7"/>
      <c r="G11" s="7"/>
      <c r="H11" s="7"/>
      <c r="I11" s="7"/>
    </row>
    <row r="12" spans="2:9" ht="16.5" thickBot="1" x14ac:dyDescent="0.2">
      <c r="B12" s="7" t="s">
        <v>17</v>
      </c>
      <c r="C12" s="7"/>
      <c r="D12" s="7" t="s">
        <v>10</v>
      </c>
      <c r="E12" s="7"/>
      <c r="F12" s="7"/>
      <c r="G12" s="7"/>
      <c r="H12" s="7" t="s">
        <v>11</v>
      </c>
      <c r="I12" s="7"/>
    </row>
    <row r="13" spans="2:9" ht="16.5" thickBot="1" x14ac:dyDescent="0.2">
      <c r="B13" s="8">
        <f>+B4+B7-B10</f>
        <v>3540</v>
      </c>
      <c r="C13" s="7" t="s">
        <v>0</v>
      </c>
      <c r="D13" s="10">
        <f>PMT($D$4/12,$F$7,$B$13*10000,0)*F7/(-10000)</f>
        <v>4059.8700288420855</v>
      </c>
      <c r="E13" s="7" t="s">
        <v>0</v>
      </c>
      <c r="F13" s="7" t="s">
        <v>14</v>
      </c>
      <c r="G13" s="7"/>
      <c r="H13" s="11" t="str">
        <f>+IF(H10&gt;D10,"OK","NG")</f>
        <v>OK</v>
      </c>
      <c r="I13" s="7"/>
    </row>
    <row r="15" spans="2:9" x14ac:dyDescent="0.15">
      <c r="H15" s="4"/>
    </row>
    <row r="16" spans="2:9" x14ac:dyDescent="0.15">
      <c r="H16" s="4"/>
    </row>
    <row r="18" spans="4:8" x14ac:dyDescent="0.15">
      <c r="H18" s="5"/>
    </row>
    <row r="22" spans="4:8" x14ac:dyDescent="0.15">
      <c r="D22" s="6"/>
    </row>
  </sheetData>
  <phoneticPr fontId="2"/>
  <conditionalFormatting sqref="H13">
    <cfRule type="expression" dxfId="1" priority="1">
      <formula>"NG"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イオン九州株式会社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八郎</dc:creator>
  <cp:lastModifiedBy>ryo</cp:lastModifiedBy>
  <dcterms:created xsi:type="dcterms:W3CDTF">2018-10-17T11:50:52Z</dcterms:created>
  <dcterms:modified xsi:type="dcterms:W3CDTF">2022-05-05T04:42:01Z</dcterms:modified>
</cp:coreProperties>
</file>